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501\"/>
    </mc:Choice>
  </mc:AlternateContent>
  <bookViews>
    <workbookView xWindow="0" yWindow="0" windowWidth="14370" windowHeight="12105"/>
  </bookViews>
  <sheets>
    <sheet name="6820" sheetId="2" r:id="rId1"/>
  </sheets>
  <definedNames>
    <definedName name="_xlnm.Print_Area" localSheetId="0">'6820'!$A$1:$M$45</definedName>
  </definedNames>
  <calcPr calcId="162913"/>
</workbook>
</file>

<file path=xl/calcChain.xml><?xml version="1.0" encoding="utf-8"?>
<calcChain xmlns="http://schemas.openxmlformats.org/spreadsheetml/2006/main">
  <c r="A44" i="2" l="1"/>
  <c r="A43" i="2"/>
  <c r="I42" i="2" l="1"/>
  <c r="H42" i="2"/>
  <c r="I41" i="2"/>
  <c r="H41" i="2"/>
  <c r="I40" i="2"/>
  <c r="H40" i="2"/>
  <c r="E42" i="2"/>
  <c r="D42" i="2"/>
  <c r="D41" i="2"/>
  <c r="E40" i="2"/>
  <c r="D40" i="2"/>
  <c r="C42" i="2"/>
  <c r="C41" i="2"/>
  <c r="C40" i="2"/>
  <c r="L42" i="2"/>
  <c r="L41" i="2"/>
  <c r="L40" i="2"/>
  <c r="K42" i="2" l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</calcChain>
</file>

<file path=xl/sharedStrings.xml><?xml version="1.0" encoding="utf-8"?>
<sst xmlns="http://schemas.openxmlformats.org/spreadsheetml/2006/main" count="75" uniqueCount="69">
  <si>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</si>
  <si>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</si>
  <si>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</si>
  <si>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</si>
  <si>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</si>
  <si>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</si>
  <si>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</si>
  <si>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</si>
  <si>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</si>
  <si>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</si>
  <si>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占本月分配
預算數比率</t>
    <phoneticPr fontId="1" type="noConversion"/>
  </si>
  <si>
    <t>　關　　稅</t>
  </si>
  <si>
    <t>　所 得 稅</t>
  </si>
  <si>
    <t>　　營利事業所得稅</t>
  </si>
  <si>
    <t>　　綜合所得稅</t>
  </si>
  <si>
    <t>　遺產及贈與稅</t>
  </si>
  <si>
    <t>　　遺產稅</t>
  </si>
  <si>
    <t>　　　遺產稅(未指定用途)</t>
  </si>
  <si>
    <t>　　　遺產稅(撥入長照基金)</t>
  </si>
  <si>
    <t>　　贈與稅</t>
  </si>
  <si>
    <t>　　　贈與稅(未指定用途)</t>
  </si>
  <si>
    <t>　　　贈與稅(撥入長照基金)</t>
  </si>
  <si>
    <t>　貨 物 稅</t>
  </si>
  <si>
    <t>　證券交易稅</t>
  </si>
  <si>
    <t>　期貨交易稅</t>
  </si>
  <si>
    <t>　菸酒稅</t>
  </si>
  <si>
    <t>　　菸酒稅(未指定用途)</t>
  </si>
  <si>
    <t>　　菸酒稅(撥入長照基金)</t>
  </si>
  <si>
    <t>　特種貨物及勞務稅</t>
  </si>
  <si>
    <t>　營 業 稅</t>
  </si>
  <si>
    <t>　　營業稅(未指定用途)</t>
  </si>
  <si>
    <t>　　金融業營業稅(撥入金融業特別準備金)</t>
  </si>
  <si>
    <t>　土 地 稅</t>
  </si>
  <si>
    <t>　　地價稅</t>
  </si>
  <si>
    <t>　　土地增值稅</t>
  </si>
  <si>
    <t>　房 屋 稅</t>
  </si>
  <si>
    <t>　使用牌照稅</t>
  </si>
  <si>
    <t>　契　　稅</t>
  </si>
  <si>
    <t>　印 花 稅</t>
  </si>
  <si>
    <t>　娛 樂 稅</t>
  </si>
  <si>
    <t>　特別及臨時稅課</t>
  </si>
  <si>
    <t>　教 育 捐</t>
  </si>
  <si>
    <t>　健康福利捐</t>
  </si>
  <si>
    <t>總　　　　計</t>
  </si>
  <si>
    <t>較上年
增減數</t>
    <phoneticPr fontId="1" type="noConversion"/>
  </si>
  <si>
    <t>較上年
增減率</t>
    <phoneticPr fontId="1" type="noConversion"/>
  </si>
  <si>
    <t>結構比</t>
    <phoneticPr fontId="1" type="noConversion"/>
  </si>
  <si>
    <t>單位：新臺幣百萬元；％</t>
    <phoneticPr fontId="1" type="noConversion"/>
  </si>
  <si>
    <t>表1、全國賦稅實徵淨額統計表(修正統計)</t>
    <phoneticPr fontId="1" type="noConversion"/>
  </si>
  <si>
    <t>　　營利事業</t>
  </si>
  <si>
    <t>　　個人</t>
  </si>
  <si>
    <t>房地合一課徵所得稅</t>
    <phoneticPr fontId="1" type="noConversion"/>
  </si>
  <si>
    <t>預算
達成率</t>
    <phoneticPr fontId="1" type="noConversion"/>
  </si>
  <si>
    <t>較預算數
增減</t>
    <phoneticPr fontId="1" type="noConversion"/>
  </si>
  <si>
    <t xml:space="preserve">     --</t>
  </si>
  <si>
    <t>11312累計</t>
    <phoneticPr fontId="1" type="noConversion"/>
  </si>
  <si>
    <t>11312單月</t>
    <phoneticPr fontId="1" type="noConversion"/>
  </si>
  <si>
    <r>
      <t>1</t>
    </r>
    <r>
      <rPr>
        <sz val="12"/>
        <rFont val="新細明體"/>
        <family val="1"/>
        <charset val="136"/>
      </rPr>
      <t>1411累計</t>
    </r>
    <phoneticPr fontId="1" type="noConversion"/>
  </si>
  <si>
    <t>--</t>
    <phoneticPr fontId="1" type="noConversion"/>
  </si>
  <si>
    <r>
      <t>114</t>
    </r>
    <r>
      <rPr>
        <sz val="12"/>
        <rFont val="標楷體"/>
        <family val="4"/>
        <charset val="136"/>
      </rPr>
      <t>年度實徵淨額</t>
    </r>
    <phoneticPr fontId="1" type="noConversion"/>
  </si>
  <si>
    <r>
      <t>114</t>
    </r>
    <r>
      <rPr>
        <sz val="12"/>
        <rFont val="標楷體"/>
        <family val="4"/>
        <charset val="136"/>
      </rPr>
      <t>年度
預算數</t>
    </r>
    <phoneticPr fontId="1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</si>
  <si>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月及全年</t>
    </r>
    <phoneticPr fontId="1" type="noConversion"/>
  </si>
  <si>
    <t xml:space="preserve">        撥入金融業特別準備金。</t>
  </si>
  <si>
    <t>說明：</t>
  </si>
  <si>
    <t>1.遺產及贈與稅實物抵繳金額12月份計</t>
  </si>
  <si>
    <t>百萬元，累計1-12月實物抵繳金額共為</t>
  </si>
  <si>
    <t>百萬元。</t>
  </si>
  <si>
    <t>2.銀行業、保險業經營本業營業稅調增3%稅率以外之稅款撥入金融業特別準備金施行至113年底，113年11-12月營業稅於114年1月繳納、2月退稅，累計1-2月為</t>
  </si>
  <si>
    <t>百萬元，仍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</si>
</sst>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#,###,###,##0\ "/>
    <numFmt numFmtId="179" formatCode="##,##0.0\ "/>
    <numFmt numFmtId="180" formatCode="##,##0.0\ ;&quot;--&quot;;&quot;- &quot;"/>
    <numFmt numFmtId="181" formatCode="##,##0.0\ ;\ &quot;--&quot;;\ &quot;- &quot;\ "/>
    <numFmt numFmtId="182" formatCode="\-#,###,###,##0\ "/>
    <numFmt numFmtId="183" formatCode="##,###,###,##0;\ \-##,###,###,##0;\ &quot;             -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176" fontId="13" fillId="0" borderId="0" xfId="0" applyNumberFormat="1" applyFont="1" applyAlignment="1">
      <alignment horizontal="right"/>
    </xf>
    <xf numFmtId="0" fontId="5" fillId="0" borderId="0" xfId="0" applyFont="1" applyBorder="1" applyAlignment="1"/>
    <xf numFmtId="0" fontId="5" fillId="2" borderId="0" xfId="0" applyFont="1" applyFill="1" applyBorder="1" applyAlignment="1"/>
    <xf numFmtId="0" fontId="15" fillId="0" borderId="0" xfId="0" applyFont="1"/>
    <xf numFmtId="0" fontId="15" fillId="2" borderId="0" xfId="0" applyFont="1" applyFill="1"/>
    <xf numFmtId="177" fontId="15" fillId="0" borderId="7" xfId="0" applyNumberFormat="1" applyFont="1" applyBorder="1" applyAlignment="1">
      <alignment horizontal="right"/>
    </xf>
    <xf numFmtId="177" fontId="15" fillId="0" borderId="0" xfId="0" applyNumberFormat="1" applyFont="1" applyBorder="1" applyAlignment="1">
      <alignment horizontal="right"/>
    </xf>
    <xf numFmtId="179" fontId="15" fillId="0" borderId="0" xfId="0" applyNumberFormat="1" applyFont="1" applyBorder="1" applyAlignment="1">
      <alignment horizontal="right"/>
    </xf>
    <xf numFmtId="180" fontId="15" fillId="0" borderId="0" xfId="0" applyNumberFormat="1" applyFont="1" applyBorder="1" applyAlignment="1">
      <alignment horizontal="right"/>
    </xf>
    <xf numFmtId="180" fontId="15" fillId="2" borderId="0" xfId="0" applyNumberFormat="1" applyFont="1" applyFill="1" applyBorder="1" applyAlignment="1">
      <alignment horizontal="right"/>
    </xf>
    <xf numFmtId="181" fontId="15" fillId="0" borderId="0" xfId="0" applyNumberFormat="1" applyFont="1" applyBorder="1" applyAlignment="1">
      <alignment horizontal="right"/>
    </xf>
    <xf numFmtId="177" fontId="15" fillId="2" borderId="7" xfId="0" applyNumberFormat="1" applyFont="1" applyFill="1" applyBorder="1" applyAlignment="1">
      <alignment horizontal="right"/>
    </xf>
    <xf numFmtId="177" fontId="15" fillId="2" borderId="0" xfId="0" applyNumberFormat="1" applyFont="1" applyFill="1" applyBorder="1" applyAlignment="1">
      <alignment horizontal="right"/>
    </xf>
    <xf numFmtId="179" fontId="15" fillId="2" borderId="0" xfId="0" applyNumberFormat="1" applyFont="1" applyFill="1" applyBorder="1" applyAlignment="1">
      <alignment horizontal="right"/>
    </xf>
    <xf numFmtId="181" fontId="15" fillId="2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177" fontId="15" fillId="0" borderId="0" xfId="0" applyNumberFormat="1" applyFont="1" applyFill="1" applyBorder="1" applyAlignment="1">
      <alignment horizontal="right"/>
    </xf>
    <xf numFmtId="179" fontId="15" fillId="0" borderId="0" xfId="0" applyNumberFormat="1" applyFont="1" applyFill="1" applyBorder="1" applyAlignment="1">
      <alignment horizontal="right"/>
    </xf>
    <xf numFmtId="181" fontId="15" fillId="0" borderId="0" xfId="0" applyNumberFormat="1" applyFont="1" applyFill="1" applyBorder="1" applyAlignment="1">
      <alignment horizontal="right"/>
    </xf>
    <xf numFmtId="0" fontId="15" fillId="0" borderId="15" xfId="0" applyFont="1" applyFill="1" applyBorder="1"/>
    <xf numFmtId="181" fontId="15" fillId="0" borderId="0" xfId="0" quotePrefix="1" applyNumberFormat="1" applyFont="1" applyBorder="1" applyAlignment="1">
      <alignment horizontal="right"/>
    </xf>
    <xf numFmtId="0" fontId="15" fillId="0" borderId="0" xfId="0" applyFont="1" applyFill="1"/>
    <xf numFmtId="177" fontId="15" fillId="0" borderId="7" xfId="0" applyNumberFormat="1" applyFont="1" applyFill="1" applyBorder="1" applyAlignment="1">
      <alignment horizontal="right"/>
    </xf>
    <xf numFmtId="0" fontId="0" fillId="0" borderId="0" xfId="0" applyFont="1"/>
    <xf numFmtId="176" fontId="0" fillId="0" borderId="0" xfId="0" applyNumberFormat="1" applyFont="1"/>
    <xf numFmtId="179" fontId="15" fillId="0" borderId="0" xfId="0" quotePrefix="1" applyNumberFormat="1" applyFont="1" applyFill="1" applyBorder="1" applyAlignment="1">
      <alignment horizontal="right"/>
    </xf>
    <xf numFmtId="182" fontId="15" fillId="0" borderId="7" xfId="0" applyNumberFormat="1" applyFont="1" applyFill="1" applyBorder="1" applyAlignment="1">
      <alignment horizontal="right"/>
    </xf>
    <xf numFmtId="182" fontId="15" fillId="0" borderId="0" xfId="0" applyNumberFormat="1" applyFont="1" applyFill="1" applyBorder="1" applyAlignment="1">
      <alignment horizontal="right"/>
    </xf>
    <xf numFmtId="180" fontId="15" fillId="0" borderId="0" xfId="0" applyNumberFormat="1" applyFont="1" applyFill="1" applyBorder="1" applyAlignment="1">
      <alignment horizontal="right"/>
    </xf>
    <xf numFmtId="183" fontId="15" fillId="0" borderId="0" xfId="0" applyNumberFormat="1" applyFont="1" applyFill="1" applyBorder="1" applyAlignment="1">
      <alignment horizontal="right"/>
    </xf>
    <xf numFmtId="0" fontId="5" fillId="0" borderId="13" xfId="0" applyFont="1" applyFill="1" applyBorder="1" applyAlignment="1"/>
    <xf numFmtId="0" fontId="15" fillId="0" borderId="14" xfId="0" applyFont="1" applyFill="1" applyBorder="1"/>
    <xf numFmtId="177" fontId="15" fillId="0" borderId="13" xfId="0" applyNumberFormat="1" applyFont="1" applyFill="1" applyBorder="1" applyAlignment="1">
      <alignment horizontal="right"/>
    </xf>
    <xf numFmtId="179" fontId="15" fillId="0" borderId="13" xfId="0" applyNumberFormat="1" applyFont="1" applyFill="1" applyBorder="1" applyAlignment="1">
      <alignment horizontal="right"/>
    </xf>
    <xf numFmtId="181" fontId="15" fillId="0" borderId="13" xfId="0" applyNumberFormat="1" applyFont="1" applyFill="1" applyBorder="1" applyAlignment="1">
      <alignment horizontal="right"/>
    </xf>
    <xf numFmtId="0" fontId="13" fillId="0" borderId="6" xfId="0" applyNumberFormat="1" applyFont="1" applyFill="1" applyBorder="1" applyAlignment="1">
      <alignment horizontal="left" vertical="top"/>
    </xf>
    <xf numFmtId="0" fontId="14" fillId="0" borderId="6" xfId="0" applyNumberFormat="1" applyFont="1" applyFill="1" applyBorder="1" applyAlignment="1"/>
    <xf numFmtId="176" fontId="13" fillId="0" borderId="6" xfId="0" applyNumberFormat="1" applyFont="1" applyFill="1" applyBorder="1"/>
    <xf numFmtId="0" fontId="13" fillId="0" borderId="6" xfId="0" applyFont="1" applyFill="1" applyBorder="1" applyAlignment="1">
      <alignment horizontal="right"/>
    </xf>
    <xf numFmtId="0" fontId="5" fillId="2" borderId="9" xfId="0" applyFont="1" applyFill="1" applyBorder="1" applyAlignment="1"/>
    <xf numFmtId="0" fontId="15" fillId="2" borderId="16" xfId="0" applyFont="1" applyFill="1" applyBorder="1"/>
    <xf numFmtId="177" fontId="15" fillId="2" borderId="9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13" fillId="0" borderId="0" xfId="0" applyFont="1"/>
    <xf numFmtId="0" fontId="8" fillId="0" borderId="0" xfId="0" applyFont="1" applyAlignment="1">
      <alignment horizontal="center" vertical="top"/>
    </xf>
    <xf numFmtId="0" fontId="5" fillId="0" borderId="11" xfId="0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CDB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view="pageBreakPreview" zoomScale="90" zoomScaleNormal="90" zoomScaleSheetLayoutView="90" workbookViewId="0">
      <selection activeCell="M42" sqref="M42"/>
    </sheetView>
  </sheetViews>
  <sheetFormatPr defaultRowHeight="19.5" x14ac:dyDescent="0.3"/>
  <cols>
    <col min="1" max="1" width="42.625" style="3" customWidth="1"/>
    <col min="2" max="2" width="2.875" style="3" customWidth="1"/>
    <col min="3" max="3" width="11.625" style="2" customWidth="1"/>
    <col min="4" max="5" width="12.375" style="2" customWidth="1"/>
    <col min="6" max="6" width="12.375" style="2" hidden="1" customWidth="1"/>
    <col min="7" max="7" width="12.375" style="1" customWidth="1"/>
    <col min="8" max="8" width="12.375" style="2" customWidth="1"/>
    <col min="9" max="9" width="12.375" style="1" customWidth="1"/>
    <col min="10" max="12" width="12.375" style="2" customWidth="1"/>
    <col min="13" max="13" width="12.375" style="1" customWidth="1"/>
    <col min="14" max="16384" width="9" style="1"/>
  </cols>
  <sheetData>
    <row r="1" spans="1:13" s="4" customFormat="1" ht="27.75" customHeight="1" x14ac:dyDescent="0.45">
      <c r="A1" s="62" t="s">
        <v>48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s="4" customFormat="1" ht="9.9499999999999993" customHeight="1" x14ac:dyDescent="0.4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3" customFormat="1" ht="20.100000000000001" customHeight="1" x14ac:dyDescent="0.3">
      <c r="B3" s="15"/>
      <c r="D3" s="15"/>
      <c r="E3" s="15"/>
      <c r="G3" s="60" t="s">
        <v>61</v>
      </c>
      <c r="H3" s="15"/>
      <c r="I3" s="15"/>
      <c r="J3" s="15"/>
      <c r="K3" s="15"/>
      <c r="M3" s="18" t="s">
        <v>47</v>
      </c>
    </row>
    <row r="4" spans="1:13" s="5" customFormat="1" ht="12.95" customHeight="1" x14ac:dyDescent="0.25">
      <c r="A4" s="71" t="s">
        <v>1</v>
      </c>
      <c r="B4" s="63"/>
      <c r="C4" s="72" t="s">
        <v>0</v>
      </c>
      <c r="D4" s="68"/>
      <c r="E4" s="69"/>
      <c r="F4" s="70"/>
      <c r="G4" s="64" t="s">
        <v>59</v>
      </c>
      <c r="H4" s="12"/>
      <c r="I4" s="68"/>
      <c r="J4" s="68"/>
      <c r="K4" s="68"/>
      <c r="L4" s="69"/>
      <c r="M4" s="66" t="s">
        <v>60</v>
      </c>
    </row>
    <row r="5" spans="1:13" s="5" customFormat="1" ht="35.1" customHeight="1" x14ac:dyDescent="0.25">
      <c r="A5" s="71"/>
      <c r="B5" s="63"/>
      <c r="C5" s="73"/>
      <c r="D5" s="13" t="s">
        <v>8</v>
      </c>
      <c r="E5" s="13" t="s">
        <v>9</v>
      </c>
      <c r="F5" s="14" t="s">
        <v>10</v>
      </c>
      <c r="G5" s="65"/>
      <c r="H5" s="13" t="s">
        <v>44</v>
      </c>
      <c r="I5" s="13" t="s">
        <v>45</v>
      </c>
      <c r="J5" s="14" t="s">
        <v>46</v>
      </c>
      <c r="K5" s="14" t="s">
        <v>53</v>
      </c>
      <c r="L5" s="14" t="s">
        <v>52</v>
      </c>
      <c r="M5" s="67"/>
    </row>
    <row r="6" spans="1:13" s="6" customFormat="1" hidden="1" x14ac:dyDescent="0.3">
      <c r="A6" s="8"/>
      <c r="B6" s="8"/>
      <c r="C6" s="9" t="s">
        <v>2</v>
      </c>
      <c r="D6" s="9" t="s">
        <v>3</v>
      </c>
      <c r="E6" s="9" t="s">
        <v>4</v>
      </c>
      <c r="F6" s="9" t="s">
        <v>4</v>
      </c>
      <c r="G6" s="10"/>
      <c r="H6" s="9" t="s">
        <v>5</v>
      </c>
      <c r="I6" s="10"/>
      <c r="J6" s="9" t="s">
        <v>6</v>
      </c>
      <c r="K6" s="9"/>
      <c r="L6" s="9" t="s">
        <v>7</v>
      </c>
      <c r="M6" s="11"/>
    </row>
    <row r="7" spans="1:13" s="7" customFormat="1" ht="15.75" customHeight="1" x14ac:dyDescent="0.25">
      <c r="A7" s="19" t="s">
        <v>43</v>
      </c>
      <c r="B7" s="21"/>
      <c r="C7" s="23">
        <v>206645</v>
      </c>
      <c r="D7" s="24">
        <v>16015</v>
      </c>
      <c r="E7" s="25">
        <v>8.4</v>
      </c>
      <c r="F7" s="28">
        <v>114</v>
      </c>
      <c r="G7" s="24">
        <v>3787944</v>
      </c>
      <c r="H7" s="24">
        <v>26063</v>
      </c>
      <c r="I7" s="25">
        <v>0.7</v>
      </c>
      <c r="J7" s="25">
        <f>G7/G$7*100</f>
        <v>100</v>
      </c>
      <c r="K7" s="24">
        <f>G7-M7</f>
        <v>-14295</v>
      </c>
      <c r="L7" s="25">
        <v>99.6</v>
      </c>
      <c r="M7" s="24">
        <v>3802239</v>
      </c>
    </row>
    <row r="8" spans="1:13" s="7" customFormat="1" ht="15.75" customHeight="1" x14ac:dyDescent="0.25">
      <c r="A8" s="19" t="s">
        <v>11</v>
      </c>
      <c r="B8" s="21"/>
      <c r="C8" s="23">
        <v>17244</v>
      </c>
      <c r="D8" s="24">
        <v>1163</v>
      </c>
      <c r="E8" s="25">
        <v>7.2</v>
      </c>
      <c r="F8" s="28">
        <v>115.6</v>
      </c>
      <c r="G8" s="24">
        <v>156602</v>
      </c>
      <c r="H8" s="24">
        <v>-4302</v>
      </c>
      <c r="I8" s="25">
        <v>-2.7</v>
      </c>
      <c r="J8" s="25">
        <f t="shared" ref="J8:J42" si="0">G8/G$7*100</f>
        <v>4.1342216252405004</v>
      </c>
      <c r="K8" s="24">
        <f t="shared" ref="K8:K42" si="1">G8-M8</f>
        <v>-5851</v>
      </c>
      <c r="L8" s="25">
        <v>96.4</v>
      </c>
      <c r="M8" s="24">
        <v>162453</v>
      </c>
    </row>
    <row r="9" spans="1:13" s="7" customFormat="1" ht="15.75" customHeight="1" x14ac:dyDescent="0.25">
      <c r="A9" s="20" t="s">
        <v>12</v>
      </c>
      <c r="B9" s="22"/>
      <c r="C9" s="29">
        <v>62343</v>
      </c>
      <c r="D9" s="30">
        <v>5241</v>
      </c>
      <c r="E9" s="31">
        <v>9.1999999999999993</v>
      </c>
      <c r="F9" s="32">
        <v>113.9</v>
      </c>
      <c r="G9" s="30">
        <v>2021832</v>
      </c>
      <c r="H9" s="30">
        <v>70751</v>
      </c>
      <c r="I9" s="31">
        <v>3.6</v>
      </c>
      <c r="J9" s="31">
        <f t="shared" si="0"/>
        <v>53.37544588832359</v>
      </c>
      <c r="K9" s="30">
        <f t="shared" si="1"/>
        <v>-25458</v>
      </c>
      <c r="L9" s="31">
        <v>98.8</v>
      </c>
      <c r="M9" s="30">
        <v>2047290</v>
      </c>
    </row>
    <row r="10" spans="1:13" s="7" customFormat="1" ht="15.75" customHeight="1" x14ac:dyDescent="0.25">
      <c r="A10" s="19" t="s">
        <v>13</v>
      </c>
      <c r="B10" s="21"/>
      <c r="C10" s="23">
        <v>18430</v>
      </c>
      <c r="D10" s="24">
        <v>2451</v>
      </c>
      <c r="E10" s="25">
        <v>15.3</v>
      </c>
      <c r="F10" s="28">
        <v>113.2</v>
      </c>
      <c r="G10" s="24">
        <v>1148161</v>
      </c>
      <c r="H10" s="24">
        <v>26170</v>
      </c>
      <c r="I10" s="25">
        <v>2.2999999999999998</v>
      </c>
      <c r="J10" s="25">
        <f t="shared" si="0"/>
        <v>30.310928567053789</v>
      </c>
      <c r="K10" s="24">
        <f t="shared" si="1"/>
        <v>-31873</v>
      </c>
      <c r="L10" s="25">
        <v>97.3</v>
      </c>
      <c r="M10" s="24">
        <v>1180034</v>
      </c>
    </row>
    <row r="11" spans="1:13" s="7" customFormat="1" ht="15.75" customHeight="1" x14ac:dyDescent="0.25">
      <c r="A11" s="19" t="s">
        <v>14</v>
      </c>
      <c r="B11" s="21"/>
      <c r="C11" s="23">
        <v>43913</v>
      </c>
      <c r="D11" s="24">
        <v>2790</v>
      </c>
      <c r="E11" s="25">
        <v>6.8</v>
      </c>
      <c r="F11" s="28">
        <v>114.2</v>
      </c>
      <c r="G11" s="24">
        <v>873672</v>
      </c>
      <c r="H11" s="24">
        <v>44581</v>
      </c>
      <c r="I11" s="25">
        <v>5.4</v>
      </c>
      <c r="J11" s="25">
        <f t="shared" si="0"/>
        <v>23.064543720815305</v>
      </c>
      <c r="K11" s="24">
        <f t="shared" si="1"/>
        <v>6417</v>
      </c>
      <c r="L11" s="25">
        <v>100.7</v>
      </c>
      <c r="M11" s="24">
        <v>867255</v>
      </c>
    </row>
    <row r="12" spans="1:13" s="7" customFormat="1" ht="15.75" customHeight="1" x14ac:dyDescent="0.25">
      <c r="A12" s="20" t="s">
        <v>15</v>
      </c>
      <c r="B12" s="22"/>
      <c r="C12" s="29">
        <v>9802</v>
      </c>
      <c r="D12" s="30">
        <v>2043</v>
      </c>
      <c r="E12" s="31">
        <v>26.3</v>
      </c>
      <c r="F12" s="32">
        <v>344</v>
      </c>
      <c r="G12" s="30">
        <v>71052</v>
      </c>
      <c r="H12" s="30">
        <v>-2039</v>
      </c>
      <c r="I12" s="31">
        <v>-2.8</v>
      </c>
      <c r="J12" s="31">
        <f t="shared" si="0"/>
        <v>1.875740507251427</v>
      </c>
      <c r="K12" s="30">
        <f t="shared" si="1"/>
        <v>29760</v>
      </c>
      <c r="L12" s="31">
        <v>172.1</v>
      </c>
      <c r="M12" s="30">
        <v>41292</v>
      </c>
    </row>
    <row r="13" spans="1:13" s="7" customFormat="1" ht="15.75" customHeight="1" x14ac:dyDescent="0.25">
      <c r="A13" s="19" t="s">
        <v>16</v>
      </c>
      <c r="B13" s="21"/>
      <c r="C13" s="23">
        <v>4744</v>
      </c>
      <c r="D13" s="24">
        <v>587</v>
      </c>
      <c r="E13" s="25">
        <v>14.1</v>
      </c>
      <c r="F13" s="28">
        <v>277.5</v>
      </c>
      <c r="G13" s="24">
        <v>44326</v>
      </c>
      <c r="H13" s="24">
        <v>2633</v>
      </c>
      <c r="I13" s="25">
        <v>6.3</v>
      </c>
      <c r="J13" s="25">
        <f t="shared" si="0"/>
        <v>1.17018625407345</v>
      </c>
      <c r="K13" s="24">
        <f t="shared" si="1"/>
        <v>19552</v>
      </c>
      <c r="L13" s="25">
        <v>178.9</v>
      </c>
      <c r="M13" s="24">
        <v>24774</v>
      </c>
    </row>
    <row r="14" spans="1:13" s="7" customFormat="1" ht="15.75" customHeight="1" x14ac:dyDescent="0.25">
      <c r="A14" s="19" t="s">
        <v>17</v>
      </c>
      <c r="B14" s="21"/>
      <c r="C14" s="23">
        <v>3521</v>
      </c>
      <c r="D14" s="24">
        <v>391</v>
      </c>
      <c r="E14" s="25">
        <v>12.5</v>
      </c>
      <c r="F14" s="28">
        <v>257.5</v>
      </c>
      <c r="G14" s="24">
        <v>32600</v>
      </c>
      <c r="H14" s="24">
        <v>2181</v>
      </c>
      <c r="I14" s="25">
        <v>7.2</v>
      </c>
      <c r="J14" s="25">
        <f t="shared" si="0"/>
        <v>0.86062518347684125</v>
      </c>
      <c r="K14" s="24">
        <f t="shared" si="1"/>
        <v>12778</v>
      </c>
      <c r="L14" s="25">
        <v>164.5</v>
      </c>
      <c r="M14" s="24">
        <v>19822</v>
      </c>
    </row>
    <row r="15" spans="1:13" s="7" customFormat="1" ht="15.75" customHeight="1" x14ac:dyDescent="0.25">
      <c r="A15" s="20" t="s">
        <v>18</v>
      </c>
      <c r="B15" s="22"/>
      <c r="C15" s="29">
        <v>1222</v>
      </c>
      <c r="D15" s="30">
        <v>196</v>
      </c>
      <c r="E15" s="31">
        <v>19.100000000000001</v>
      </c>
      <c r="F15" s="32">
        <v>357.8</v>
      </c>
      <c r="G15" s="30">
        <v>11726</v>
      </c>
      <c r="H15" s="30">
        <v>452</v>
      </c>
      <c r="I15" s="31">
        <v>4</v>
      </c>
      <c r="J15" s="31">
        <f t="shared" si="0"/>
        <v>0.30956107059660859</v>
      </c>
      <c r="K15" s="30">
        <f t="shared" si="1"/>
        <v>6774</v>
      </c>
      <c r="L15" s="31">
        <v>236.8</v>
      </c>
      <c r="M15" s="30">
        <v>4952</v>
      </c>
    </row>
    <row r="16" spans="1:13" s="7" customFormat="1" ht="15.75" customHeight="1" x14ac:dyDescent="0.25">
      <c r="A16" s="19" t="s">
        <v>19</v>
      </c>
      <c r="B16" s="21"/>
      <c r="C16" s="23">
        <v>5059</v>
      </c>
      <c r="D16" s="24">
        <v>1456</v>
      </c>
      <c r="E16" s="25">
        <v>40.4</v>
      </c>
      <c r="F16" s="28">
        <v>443.6</v>
      </c>
      <c r="G16" s="24">
        <v>26725</v>
      </c>
      <c r="H16" s="24">
        <v>-4672</v>
      </c>
      <c r="I16" s="25">
        <v>-14.9</v>
      </c>
      <c r="J16" s="25">
        <f t="shared" si="0"/>
        <v>0.70552785363247184</v>
      </c>
      <c r="K16" s="24">
        <f t="shared" si="1"/>
        <v>10207</v>
      </c>
      <c r="L16" s="25">
        <v>161.80000000000001</v>
      </c>
      <c r="M16" s="24">
        <v>16518</v>
      </c>
    </row>
    <row r="17" spans="1:13" s="7" customFormat="1" ht="15.75" customHeight="1" x14ac:dyDescent="0.25">
      <c r="A17" s="19" t="s">
        <v>20</v>
      </c>
      <c r="B17" s="21"/>
      <c r="C17" s="23">
        <v>3318</v>
      </c>
      <c r="D17" s="24">
        <v>709</v>
      </c>
      <c r="E17" s="25">
        <v>27.2</v>
      </c>
      <c r="F17" s="28">
        <v>363.6</v>
      </c>
      <c r="G17" s="24">
        <v>20834</v>
      </c>
      <c r="H17" s="24">
        <v>-1758</v>
      </c>
      <c r="I17" s="25">
        <v>-7.8</v>
      </c>
      <c r="J17" s="25">
        <f t="shared" si="0"/>
        <v>0.55000813106001567</v>
      </c>
      <c r="K17" s="24">
        <f t="shared" si="1"/>
        <v>7618</v>
      </c>
      <c r="L17" s="25">
        <v>157.6</v>
      </c>
      <c r="M17" s="24">
        <v>13216</v>
      </c>
    </row>
    <row r="18" spans="1:13" s="7" customFormat="1" ht="15.75" customHeight="1" x14ac:dyDescent="0.25">
      <c r="A18" s="20" t="s">
        <v>21</v>
      </c>
      <c r="B18" s="22"/>
      <c r="C18" s="29">
        <v>1741</v>
      </c>
      <c r="D18" s="30">
        <v>746</v>
      </c>
      <c r="E18" s="31">
        <v>75</v>
      </c>
      <c r="F18" s="32">
        <v>763.8</v>
      </c>
      <c r="G18" s="30">
        <v>5892</v>
      </c>
      <c r="H18" s="30">
        <v>-2914</v>
      </c>
      <c r="I18" s="31">
        <v>-33.1</v>
      </c>
      <c r="J18" s="31">
        <f t="shared" si="0"/>
        <v>0.15554612211796162</v>
      </c>
      <c r="K18" s="30">
        <f t="shared" si="1"/>
        <v>2590</v>
      </c>
      <c r="L18" s="31">
        <v>178.5</v>
      </c>
      <c r="M18" s="30">
        <v>3302</v>
      </c>
    </row>
    <row r="19" spans="1:13" s="7" customFormat="1" ht="15.75" customHeight="1" x14ac:dyDescent="0.25">
      <c r="A19" s="19" t="s">
        <v>22</v>
      </c>
      <c r="B19" s="21"/>
      <c r="C19" s="23">
        <v>12707</v>
      </c>
      <c r="D19" s="24">
        <v>-2811</v>
      </c>
      <c r="E19" s="25">
        <v>-18.100000000000001</v>
      </c>
      <c r="F19" s="28">
        <v>86.6</v>
      </c>
      <c r="G19" s="24">
        <v>143968</v>
      </c>
      <c r="H19" s="24">
        <v>-17301</v>
      </c>
      <c r="I19" s="25">
        <v>-10.7</v>
      </c>
      <c r="J19" s="25">
        <f t="shared" si="0"/>
        <v>3.8006897673249656</v>
      </c>
      <c r="K19" s="24">
        <f t="shared" si="1"/>
        <v>-25509</v>
      </c>
      <c r="L19" s="25">
        <v>84.9</v>
      </c>
      <c r="M19" s="24">
        <v>169477</v>
      </c>
    </row>
    <row r="20" spans="1:13" s="7" customFormat="1" ht="15.75" customHeight="1" x14ac:dyDescent="0.25">
      <c r="A20" s="19" t="s">
        <v>23</v>
      </c>
      <c r="B20" s="21"/>
      <c r="C20" s="23">
        <v>31182</v>
      </c>
      <c r="D20" s="24">
        <v>7722</v>
      </c>
      <c r="E20" s="25">
        <v>32.9</v>
      </c>
      <c r="F20" s="28">
        <v>130.1</v>
      </c>
      <c r="G20" s="24">
        <v>292813</v>
      </c>
      <c r="H20" s="24">
        <v>4750</v>
      </c>
      <c r="I20" s="25">
        <v>1.6</v>
      </c>
      <c r="J20" s="25">
        <f t="shared" si="0"/>
        <v>7.7301301180798863</v>
      </c>
      <c r="K20" s="24">
        <f t="shared" si="1"/>
        <v>23437</v>
      </c>
      <c r="L20" s="25">
        <v>108.7</v>
      </c>
      <c r="M20" s="24">
        <v>269376</v>
      </c>
    </row>
    <row r="21" spans="1:13" s="7" customFormat="1" ht="15.75" customHeight="1" x14ac:dyDescent="0.25">
      <c r="A21" s="20" t="s">
        <v>24</v>
      </c>
      <c r="B21" s="22"/>
      <c r="C21" s="29">
        <v>1116</v>
      </c>
      <c r="D21" s="30">
        <v>176</v>
      </c>
      <c r="E21" s="31">
        <v>18.7</v>
      </c>
      <c r="F21" s="32">
        <v>217.7</v>
      </c>
      <c r="G21" s="30">
        <v>11585</v>
      </c>
      <c r="H21" s="30">
        <v>-1216</v>
      </c>
      <c r="I21" s="31">
        <v>-9.5</v>
      </c>
      <c r="J21" s="31">
        <f t="shared" si="0"/>
        <v>0.30583873468034378</v>
      </c>
      <c r="K21" s="30">
        <f t="shared" si="1"/>
        <v>2572</v>
      </c>
      <c r="L21" s="31">
        <v>128.5</v>
      </c>
      <c r="M21" s="30">
        <v>9013</v>
      </c>
    </row>
    <row r="22" spans="1:13" s="7" customFormat="1" ht="15.75" customHeight="1" x14ac:dyDescent="0.25">
      <c r="A22" s="19" t="s">
        <v>25</v>
      </c>
      <c r="B22" s="21"/>
      <c r="C22" s="23">
        <v>6241</v>
      </c>
      <c r="D22" s="24">
        <v>445</v>
      </c>
      <c r="E22" s="25">
        <v>7.7</v>
      </c>
      <c r="F22" s="28">
        <v>107.8</v>
      </c>
      <c r="G22" s="24">
        <v>65940</v>
      </c>
      <c r="H22" s="24">
        <v>-388</v>
      </c>
      <c r="I22" s="25">
        <v>-0.6</v>
      </c>
      <c r="J22" s="25">
        <f t="shared" si="0"/>
        <v>1.7407860306276965</v>
      </c>
      <c r="K22" s="24">
        <f t="shared" si="1"/>
        <v>-1638</v>
      </c>
      <c r="L22" s="25">
        <v>97.6</v>
      </c>
      <c r="M22" s="24">
        <v>67578</v>
      </c>
    </row>
    <row r="23" spans="1:13" s="7" customFormat="1" ht="15.75" customHeight="1" x14ac:dyDescent="0.25">
      <c r="A23" s="19" t="s">
        <v>26</v>
      </c>
      <c r="B23" s="21"/>
      <c r="C23" s="23">
        <v>3595</v>
      </c>
      <c r="D23" s="24">
        <v>36</v>
      </c>
      <c r="E23" s="25">
        <v>1</v>
      </c>
      <c r="F23" s="28">
        <v>101.1</v>
      </c>
      <c r="G23" s="24">
        <v>39365</v>
      </c>
      <c r="H23" s="24">
        <v>-541</v>
      </c>
      <c r="I23" s="25">
        <v>-1.4</v>
      </c>
      <c r="J23" s="25">
        <f t="shared" si="0"/>
        <v>1.0392181088210386</v>
      </c>
      <c r="K23" s="24">
        <f t="shared" si="1"/>
        <v>-2113</v>
      </c>
      <c r="L23" s="25">
        <v>94.9</v>
      </c>
      <c r="M23" s="24">
        <v>41478</v>
      </c>
    </row>
    <row r="24" spans="1:13" s="7" customFormat="1" ht="15.75" customHeight="1" x14ac:dyDescent="0.25">
      <c r="A24" s="20" t="s">
        <v>27</v>
      </c>
      <c r="B24" s="22"/>
      <c r="C24" s="29">
        <v>2646</v>
      </c>
      <c r="D24" s="30">
        <v>409</v>
      </c>
      <c r="E24" s="31">
        <v>18.3</v>
      </c>
      <c r="F24" s="32">
        <v>118.3</v>
      </c>
      <c r="G24" s="30">
        <v>26575</v>
      </c>
      <c r="H24" s="30">
        <v>153</v>
      </c>
      <c r="I24" s="31">
        <v>0.6</v>
      </c>
      <c r="J24" s="31">
        <f t="shared" si="0"/>
        <v>0.70156792180665817</v>
      </c>
      <c r="K24" s="30">
        <f t="shared" si="1"/>
        <v>475</v>
      </c>
      <c r="L24" s="31">
        <v>101.8</v>
      </c>
      <c r="M24" s="30">
        <v>26100</v>
      </c>
    </row>
    <row r="25" spans="1:13" s="7" customFormat="1" ht="15.75" customHeight="1" x14ac:dyDescent="0.25">
      <c r="A25" s="19" t="s">
        <v>28</v>
      </c>
      <c r="B25" s="21"/>
      <c r="C25" s="23">
        <v>498</v>
      </c>
      <c r="D25" s="24">
        <v>-408</v>
      </c>
      <c r="E25" s="25">
        <v>-45</v>
      </c>
      <c r="F25" s="28">
        <v>88.2</v>
      </c>
      <c r="G25" s="24">
        <v>5614</v>
      </c>
      <c r="H25" s="24">
        <v>-1019</v>
      </c>
      <c r="I25" s="25">
        <v>-15.4</v>
      </c>
      <c r="J25" s="25">
        <f t="shared" si="0"/>
        <v>0.14820704846745358</v>
      </c>
      <c r="K25" s="24">
        <f t="shared" si="1"/>
        <v>-920</v>
      </c>
      <c r="L25" s="25">
        <v>85.9</v>
      </c>
      <c r="M25" s="24">
        <v>6534</v>
      </c>
    </row>
    <row r="26" spans="1:13" s="7" customFormat="1" ht="15.75" customHeight="1" x14ac:dyDescent="0.25">
      <c r="A26" s="19" t="s">
        <v>29</v>
      </c>
      <c r="B26" s="21"/>
      <c r="C26" s="23">
        <v>11434</v>
      </c>
      <c r="D26" s="24">
        <v>-730</v>
      </c>
      <c r="E26" s="25">
        <v>-6</v>
      </c>
      <c r="F26" s="26">
        <v>138.19999999999999</v>
      </c>
      <c r="G26" s="24">
        <v>615936</v>
      </c>
      <c r="H26" s="24">
        <v>-7801</v>
      </c>
      <c r="I26" s="25">
        <v>-1.3</v>
      </c>
      <c r="J26" s="25">
        <f t="shared" si="0"/>
        <v>16.260430460429191</v>
      </c>
      <c r="K26" s="24">
        <f t="shared" si="1"/>
        <v>-9888</v>
      </c>
      <c r="L26" s="25">
        <v>98.4</v>
      </c>
      <c r="M26" s="24">
        <v>625824</v>
      </c>
    </row>
    <row r="27" spans="1:13" s="7" customFormat="1" ht="15.75" hidden="1" customHeight="1" x14ac:dyDescent="0.25">
      <c r="A27" s="20" t="s">
        <v>30</v>
      </c>
      <c r="B27" s="22"/>
      <c r="C27" s="29">
        <v>11434</v>
      </c>
      <c r="D27" s="30">
        <v>2865</v>
      </c>
      <c r="E27" s="31">
        <v>33.4</v>
      </c>
      <c r="F27" s="27">
        <v>138.19999999999999</v>
      </c>
      <c r="G27" s="30">
        <v>608100</v>
      </c>
      <c r="H27" s="30">
        <v>29094</v>
      </c>
      <c r="I27" s="31">
        <v>5</v>
      </c>
      <c r="J27" s="31">
        <f t="shared" si="0"/>
        <v>16.053563621848685</v>
      </c>
      <c r="K27" s="30">
        <f t="shared" si="1"/>
        <v>-17724</v>
      </c>
      <c r="L27" s="31">
        <v>97.2</v>
      </c>
      <c r="M27" s="30">
        <v>625824</v>
      </c>
    </row>
    <row r="28" spans="1:13" s="7" customFormat="1" ht="15.75" hidden="1" customHeight="1" x14ac:dyDescent="0.25">
      <c r="A28" s="19" t="s">
        <v>31</v>
      </c>
      <c r="B28" s="21"/>
      <c r="C28" s="23">
        <v>0</v>
      </c>
      <c r="D28" s="24">
        <v>-3596</v>
      </c>
      <c r="E28" s="25">
        <v>0</v>
      </c>
      <c r="F28" s="38" t="s">
        <v>54</v>
      </c>
      <c r="G28" s="24">
        <v>7835</v>
      </c>
      <c r="H28" s="24">
        <v>-36895</v>
      </c>
      <c r="I28" s="25">
        <v>-82.5</v>
      </c>
      <c r="J28" s="25">
        <f t="shared" si="0"/>
        <v>0.20684043903500154</v>
      </c>
      <c r="K28" s="24">
        <f t="shared" si="1"/>
        <v>7835</v>
      </c>
      <c r="L28" s="25" t="s">
        <v>54</v>
      </c>
      <c r="M28" s="24">
        <v>0</v>
      </c>
    </row>
    <row r="29" spans="1:13" s="7" customFormat="1" ht="15.75" customHeight="1" x14ac:dyDescent="0.25">
      <c r="A29" s="20" t="s">
        <v>32</v>
      </c>
      <c r="B29" s="22"/>
      <c r="C29" s="29">
        <v>47869</v>
      </c>
      <c r="D29" s="30">
        <v>2558</v>
      </c>
      <c r="E29" s="31">
        <v>5.6</v>
      </c>
      <c r="F29" s="32">
        <v>96.7</v>
      </c>
      <c r="G29" s="30">
        <v>166509</v>
      </c>
      <c r="H29" s="30">
        <v>-21762</v>
      </c>
      <c r="I29" s="31">
        <v>-11.6</v>
      </c>
      <c r="J29" s="31">
        <f t="shared" si="0"/>
        <v>4.3957619225627411</v>
      </c>
      <c r="K29" s="30">
        <f t="shared" si="1"/>
        <v>-15396</v>
      </c>
      <c r="L29" s="31">
        <v>91.5</v>
      </c>
      <c r="M29" s="30">
        <v>181905</v>
      </c>
    </row>
    <row r="30" spans="1:13" s="7" customFormat="1" ht="15.75" customHeight="1" x14ac:dyDescent="0.25">
      <c r="A30" s="33" t="s">
        <v>33</v>
      </c>
      <c r="B30" s="39"/>
      <c r="C30" s="40">
        <v>41953</v>
      </c>
      <c r="D30" s="34">
        <v>3736</v>
      </c>
      <c r="E30" s="35">
        <v>9.8000000000000007</v>
      </c>
      <c r="F30" s="36">
        <v>100.2</v>
      </c>
      <c r="G30" s="34">
        <v>98206</v>
      </c>
      <c r="H30" s="34">
        <v>-814</v>
      </c>
      <c r="I30" s="35">
        <v>-0.8</v>
      </c>
      <c r="J30" s="35">
        <f t="shared" si="0"/>
        <v>2.5925937659057263</v>
      </c>
      <c r="K30" s="34">
        <f t="shared" si="1"/>
        <v>2321</v>
      </c>
      <c r="L30" s="35">
        <v>102.4</v>
      </c>
      <c r="M30" s="34">
        <v>95885</v>
      </c>
    </row>
    <row r="31" spans="1:13" s="7" customFormat="1" ht="15.75" customHeight="1" x14ac:dyDescent="0.25">
      <c r="A31" s="33" t="s">
        <v>34</v>
      </c>
      <c r="B31" s="39"/>
      <c r="C31" s="40">
        <v>5916</v>
      </c>
      <c r="D31" s="34">
        <v>-1178</v>
      </c>
      <c r="E31" s="35">
        <v>-16.600000000000001</v>
      </c>
      <c r="F31" s="36">
        <v>77.5</v>
      </c>
      <c r="G31" s="34">
        <v>68303</v>
      </c>
      <c r="H31" s="34">
        <v>-20947</v>
      </c>
      <c r="I31" s="35">
        <v>-23.5</v>
      </c>
      <c r="J31" s="35">
        <f t="shared" si="0"/>
        <v>1.803168156657015</v>
      </c>
      <c r="K31" s="34">
        <f t="shared" si="1"/>
        <v>-17716</v>
      </c>
      <c r="L31" s="35">
        <v>79.400000000000006</v>
      </c>
      <c r="M31" s="34">
        <v>86019</v>
      </c>
    </row>
    <row r="32" spans="1:13" s="7" customFormat="1" ht="15.75" customHeight="1" x14ac:dyDescent="0.25">
      <c r="A32" s="20" t="s">
        <v>35</v>
      </c>
      <c r="B32" s="22"/>
      <c r="C32" s="29">
        <v>342</v>
      </c>
      <c r="D32" s="30">
        <v>131</v>
      </c>
      <c r="E32" s="31">
        <v>61.7</v>
      </c>
      <c r="F32" s="32">
        <v>127</v>
      </c>
      <c r="G32" s="30">
        <v>100485</v>
      </c>
      <c r="H32" s="30">
        <v>7902</v>
      </c>
      <c r="I32" s="31">
        <v>8.5</v>
      </c>
      <c r="J32" s="31">
        <f t="shared" si="0"/>
        <v>2.6527583301125888</v>
      </c>
      <c r="K32" s="30">
        <f t="shared" si="1"/>
        <v>8530</v>
      </c>
      <c r="L32" s="31">
        <v>109.3</v>
      </c>
      <c r="M32" s="30">
        <v>91955</v>
      </c>
    </row>
    <row r="33" spans="1:17" s="7" customFormat="1" ht="15.75" customHeight="1" x14ac:dyDescent="0.25">
      <c r="A33" s="33" t="s">
        <v>36</v>
      </c>
      <c r="B33" s="39"/>
      <c r="C33" s="40">
        <v>297</v>
      </c>
      <c r="D33" s="34">
        <v>19</v>
      </c>
      <c r="E33" s="35">
        <v>7</v>
      </c>
      <c r="F33" s="36">
        <v>74.099999999999994</v>
      </c>
      <c r="G33" s="34">
        <v>68890</v>
      </c>
      <c r="H33" s="34">
        <v>153</v>
      </c>
      <c r="I33" s="35">
        <v>0.2</v>
      </c>
      <c r="J33" s="35">
        <f t="shared" si="0"/>
        <v>1.8186646898686993</v>
      </c>
      <c r="K33" s="34">
        <f t="shared" si="1"/>
        <v>778</v>
      </c>
      <c r="L33" s="35">
        <v>101.1</v>
      </c>
      <c r="M33" s="34">
        <v>68112</v>
      </c>
    </row>
    <row r="34" spans="1:17" s="7" customFormat="1" ht="15.75" customHeight="1" x14ac:dyDescent="0.25">
      <c r="A34" s="33" t="s">
        <v>37</v>
      </c>
      <c r="B34" s="39"/>
      <c r="C34" s="40">
        <v>1621</v>
      </c>
      <c r="D34" s="34">
        <v>-175</v>
      </c>
      <c r="E34" s="35">
        <v>-9.6999999999999993</v>
      </c>
      <c r="F34" s="36">
        <v>121.4</v>
      </c>
      <c r="G34" s="34">
        <v>15957</v>
      </c>
      <c r="H34" s="34">
        <v>-3299</v>
      </c>
      <c r="I34" s="35">
        <v>-17.100000000000001</v>
      </c>
      <c r="J34" s="35">
        <f t="shared" si="0"/>
        <v>0.42125754763006001</v>
      </c>
      <c r="K34" s="34">
        <f t="shared" si="1"/>
        <v>278</v>
      </c>
      <c r="L34" s="35">
        <v>101.8</v>
      </c>
      <c r="M34" s="34">
        <v>15679</v>
      </c>
    </row>
    <row r="35" spans="1:17" s="7" customFormat="1" ht="15.75" customHeight="1" x14ac:dyDescent="0.25">
      <c r="A35" s="20" t="s">
        <v>38</v>
      </c>
      <c r="B35" s="22"/>
      <c r="C35" s="29">
        <v>979</v>
      </c>
      <c r="D35" s="30">
        <v>191</v>
      </c>
      <c r="E35" s="31">
        <v>24.3</v>
      </c>
      <c r="F35" s="32">
        <v>98.8</v>
      </c>
      <c r="G35" s="30">
        <v>20312</v>
      </c>
      <c r="H35" s="30">
        <v>1488</v>
      </c>
      <c r="I35" s="31">
        <v>7.9</v>
      </c>
      <c r="J35" s="31">
        <f t="shared" si="0"/>
        <v>0.53622756830618401</v>
      </c>
      <c r="K35" s="30">
        <f t="shared" si="1"/>
        <v>4948</v>
      </c>
      <c r="L35" s="31">
        <v>132.19999999999999</v>
      </c>
      <c r="M35" s="30">
        <v>15364</v>
      </c>
    </row>
    <row r="36" spans="1:17" s="7" customFormat="1" ht="15.75" customHeight="1" x14ac:dyDescent="0.25">
      <c r="A36" s="33" t="s">
        <v>39</v>
      </c>
      <c r="B36" s="39"/>
      <c r="C36" s="40">
        <v>250</v>
      </c>
      <c r="D36" s="34">
        <v>45</v>
      </c>
      <c r="E36" s="35">
        <v>21.8</v>
      </c>
      <c r="F36" s="36">
        <v>160.9</v>
      </c>
      <c r="G36" s="34">
        <v>2247</v>
      </c>
      <c r="H36" s="34">
        <v>161</v>
      </c>
      <c r="I36" s="35">
        <v>7.7</v>
      </c>
      <c r="J36" s="35">
        <f t="shared" si="0"/>
        <v>5.9319778750689028E-2</v>
      </c>
      <c r="K36" s="34">
        <f t="shared" si="1"/>
        <v>449</v>
      </c>
      <c r="L36" s="35">
        <v>125</v>
      </c>
      <c r="M36" s="34">
        <v>1798</v>
      </c>
    </row>
    <row r="37" spans="1:17" s="7" customFormat="1" ht="15.75" customHeight="1" x14ac:dyDescent="0.25">
      <c r="A37" s="33" t="s">
        <v>40</v>
      </c>
      <c r="B37" s="39"/>
      <c r="C37" s="40">
        <v>76</v>
      </c>
      <c r="D37" s="34">
        <v>-3</v>
      </c>
      <c r="E37" s="35">
        <v>-3.5</v>
      </c>
      <c r="F37" s="36">
        <v>173</v>
      </c>
      <c r="G37" s="34">
        <v>1623</v>
      </c>
      <c r="H37" s="34">
        <v>-173</v>
      </c>
      <c r="I37" s="35">
        <v>-9.6</v>
      </c>
      <c r="J37" s="35">
        <f t="shared" si="0"/>
        <v>4.2846462355304087E-2</v>
      </c>
      <c r="K37" s="34">
        <f t="shared" si="1"/>
        <v>-54</v>
      </c>
      <c r="L37" s="35">
        <v>96.8</v>
      </c>
      <c r="M37" s="34">
        <v>1677</v>
      </c>
    </row>
    <row r="38" spans="1:17" s="7" customFormat="1" ht="15.75" hidden="1" customHeight="1" x14ac:dyDescent="0.25">
      <c r="A38" s="33" t="s">
        <v>41</v>
      </c>
      <c r="B38" s="39"/>
      <c r="C38" s="44">
        <v>0</v>
      </c>
      <c r="D38" s="45">
        <v>0</v>
      </c>
      <c r="E38" s="35" t="s">
        <v>54</v>
      </c>
      <c r="F38" s="46" t="s">
        <v>54</v>
      </c>
      <c r="G38" s="34">
        <v>0</v>
      </c>
      <c r="H38" s="34">
        <v>0</v>
      </c>
      <c r="I38" s="35" t="s">
        <v>54</v>
      </c>
      <c r="J38" s="35">
        <f t="shared" si="0"/>
        <v>0</v>
      </c>
      <c r="K38" s="47">
        <f t="shared" si="1"/>
        <v>0</v>
      </c>
      <c r="L38" s="35" t="s">
        <v>54</v>
      </c>
      <c r="M38" s="47">
        <v>0</v>
      </c>
    </row>
    <row r="39" spans="1:17" s="7" customFormat="1" ht="15.75" customHeight="1" thickBot="1" x14ac:dyDescent="0.3">
      <c r="A39" s="20" t="s">
        <v>42</v>
      </c>
      <c r="B39" s="22"/>
      <c r="C39" s="29">
        <v>2646</v>
      </c>
      <c r="D39" s="30">
        <v>409</v>
      </c>
      <c r="E39" s="31">
        <v>18.3</v>
      </c>
      <c r="F39" s="32">
        <v>116.1</v>
      </c>
      <c r="G39" s="30">
        <v>26580</v>
      </c>
      <c r="H39" s="30">
        <v>158</v>
      </c>
      <c r="I39" s="31">
        <v>0.6</v>
      </c>
      <c r="J39" s="31">
        <f t="shared" si="0"/>
        <v>0.70169991953418531</v>
      </c>
      <c r="K39" s="30">
        <f t="shared" si="1"/>
        <v>-335</v>
      </c>
      <c r="L39" s="31">
        <v>98.8</v>
      </c>
      <c r="M39" s="30">
        <v>26915</v>
      </c>
      <c r="O39" s="41" t="s">
        <v>57</v>
      </c>
      <c r="P39" s="41" t="s">
        <v>56</v>
      </c>
      <c r="Q39" s="41" t="s">
        <v>55</v>
      </c>
    </row>
    <row r="40" spans="1:17" s="7" customFormat="1" ht="15.75" customHeight="1" thickTop="1" x14ac:dyDescent="0.25">
      <c r="A40" s="48" t="s">
        <v>51</v>
      </c>
      <c r="B40" s="49"/>
      <c r="C40" s="50">
        <f>G40-O40</f>
        <v>6994.698000000004</v>
      </c>
      <c r="D40" s="50">
        <f>C40-P40</f>
        <v>-2773.4869999999955</v>
      </c>
      <c r="E40" s="51">
        <f>C40/P40*100-100</f>
        <v>-28.393063808680893</v>
      </c>
      <c r="F40" s="52"/>
      <c r="G40" s="50">
        <v>94386.222999999998</v>
      </c>
      <c r="H40" s="50">
        <f>G40-Q40</f>
        <v>-6329.6059999999998</v>
      </c>
      <c r="I40" s="51">
        <f>G40/Q40*100-100</f>
        <v>-6.2846188755493415</v>
      </c>
      <c r="J40" s="51">
        <f t="shared" si="0"/>
        <v>2.4917533891736521</v>
      </c>
      <c r="K40" s="50">
        <f t="shared" si="1"/>
        <v>-5067.7770000000019</v>
      </c>
      <c r="L40" s="51">
        <f>G40/M40*100</f>
        <v>94.904401029621738</v>
      </c>
      <c r="M40" s="50">
        <v>99454</v>
      </c>
      <c r="O40" s="42">
        <v>87391.524999999994</v>
      </c>
      <c r="P40" s="42">
        <v>9768.1849999999995</v>
      </c>
      <c r="Q40" s="42">
        <v>100715.829</v>
      </c>
    </row>
    <row r="41" spans="1:17" s="7" customFormat="1" ht="15.75" customHeight="1" x14ac:dyDescent="0.25">
      <c r="A41" s="33" t="s">
        <v>49</v>
      </c>
      <c r="B41" s="37"/>
      <c r="C41" s="36">
        <f t="shared" ref="C41:C42" si="2">G41-O41</f>
        <v>0</v>
      </c>
      <c r="D41" s="36">
        <f t="shared" ref="D41:D42" si="3">C41-P41</f>
        <v>0</v>
      </c>
      <c r="E41" s="43" t="s">
        <v>58</v>
      </c>
      <c r="F41" s="36"/>
      <c r="G41" s="34">
        <v>39959.919999999998</v>
      </c>
      <c r="H41" s="34">
        <f t="shared" ref="H41:H42" si="4">G41-Q41</f>
        <v>10816.809999999998</v>
      </c>
      <c r="I41" s="35">
        <f t="shared" ref="I41:I42" si="5">G41/Q41*100-100</f>
        <v>37.116182864491805</v>
      </c>
      <c r="J41" s="35">
        <f t="shared" si="0"/>
        <v>1.0549237264331257</v>
      </c>
      <c r="K41" s="34">
        <f t="shared" si="1"/>
        <v>13689.919999999998</v>
      </c>
      <c r="L41" s="35">
        <f t="shared" ref="L41:L42" si="6">G41/M41*100</f>
        <v>152.11237152645603</v>
      </c>
      <c r="M41" s="34">
        <v>26270</v>
      </c>
      <c r="O41" s="42">
        <v>39959.919999999998</v>
      </c>
      <c r="P41" s="42">
        <v>0</v>
      </c>
      <c r="Q41" s="42">
        <v>29143.11</v>
      </c>
    </row>
    <row r="42" spans="1:17" s="7" customFormat="1" ht="15.75" customHeight="1" x14ac:dyDescent="0.25">
      <c r="A42" s="57" t="s">
        <v>50</v>
      </c>
      <c r="B42" s="58"/>
      <c r="C42" s="30">
        <f t="shared" si="2"/>
        <v>6994.6979999999967</v>
      </c>
      <c r="D42" s="30">
        <f t="shared" si="3"/>
        <v>-2773.4870000000028</v>
      </c>
      <c r="E42" s="31">
        <f t="shared" ref="E42" si="7">C42/P42*100-100</f>
        <v>-28.393063808680964</v>
      </c>
      <c r="F42" s="32"/>
      <c r="G42" s="30">
        <v>54426.303</v>
      </c>
      <c r="H42" s="30">
        <f t="shared" si="4"/>
        <v>-17146.415999999997</v>
      </c>
      <c r="I42" s="31">
        <f t="shared" si="5"/>
        <v>-23.956636326754605</v>
      </c>
      <c r="J42" s="31">
        <f t="shared" si="0"/>
        <v>1.4368296627405261</v>
      </c>
      <c r="K42" s="59">
        <f t="shared" si="1"/>
        <v>-18757.697</v>
      </c>
      <c r="L42" s="31">
        <f t="shared" si="6"/>
        <v>74.369128498032353</v>
      </c>
      <c r="M42" s="30">
        <v>73184</v>
      </c>
      <c r="O42" s="42">
        <v>47431.605000000003</v>
      </c>
      <c r="P42" s="42">
        <v>9768.1849999999995</v>
      </c>
      <c r="Q42" s="42">
        <v>71572.718999999997</v>
      </c>
    </row>
    <row r="43" spans="1:17" s="3" customFormat="1" ht="14.1" customHeight="1" x14ac:dyDescent="0.3">
      <c r="A43" s="53" t="str">
        <f>CONCATENATE(A47,B47,TEXT(C47,"#,###,###,##0"),D47,TEXT(E47,"###,###,###,##0"),F47)</f>
        <v>說明：1.遺產及贈與稅實物抵繳金額12月份計572百萬元，累計1-12月實物抵繳金額共為2,596百萬元。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5"/>
      <c r="M43" s="56"/>
    </row>
    <row r="44" spans="1:17" ht="14.1" customHeight="1" x14ac:dyDescent="0.3">
      <c r="A44" s="61" t="str">
        <f>CONCATENATE("　　　",A48,TEXT(B48,"#,###,###,##0"),C48)</f>
        <v>　　　2.銀行業、保險業經營本業營業稅調增3%稅率以外之稅款撥入金融業特別準備金施行至113年底，113年11-12月營業稅於114年1月繳納、2月退稅，累計1-2月為7,835百萬元，仍</v>
      </c>
    </row>
    <row r="45" spans="1:17" ht="14.1" customHeight="1" x14ac:dyDescent="0.3">
      <c r="A45" s="61" t="s">
        <v>62</v>
      </c>
    </row>
    <row r="47" spans="1:17" hidden="1" x14ac:dyDescent="0.3">
      <c r="A47" s="3" t="s">
        <v>63</v>
      </c>
      <c r="B47" s="3" t="s">
        <v>64</v>
      </c>
      <c r="C47" s="2">
        <v>572</v>
      </c>
      <c r="D47" s="2" t="s">
        <v>65</v>
      </c>
      <c r="E47" s="2">
        <v>2596</v>
      </c>
      <c r="F47" s="2" t="s">
        <v>66</v>
      </c>
    </row>
    <row r="48" spans="1:17" hidden="1" x14ac:dyDescent="0.3">
      <c r="A48" s="3" t="s">
        <v>67</v>
      </c>
      <c r="B48" s="3">
        <v>7835</v>
      </c>
      <c r="C48" s="2" t="s">
        <v>68</v>
      </c>
    </row>
  </sheetData>
  <mergeCells count="8">
    <mergeCell ref="A1:M1"/>
    <mergeCell ref="B4:B5"/>
    <mergeCell ref="G4:G5"/>
    <mergeCell ref="M4:M5"/>
    <mergeCell ref="I4:L4"/>
    <mergeCell ref="D4:F4"/>
    <mergeCell ref="A4:A5"/>
    <mergeCell ref="C4:C5"/>
  </mergeCells>
  <phoneticPr fontId="1" type="noConversion"/>
  <printOptions horizontalCentered="1"/>
  <pageMargins left="0.31496062992125984" right="0.31496062992125984" top="0.55118110236220474" bottom="0.39370078740157483" header="0.31496062992125984" footer="0.31496062992125984"/>
  <pageSetup paperSize="9" scale="82" fitToHeight="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6820</vt:lpstr>
      <vt:lpstr>'6820'!Print_Area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2024-02-07T06:07:04Z</cp:lastPrinted>
  <dcterms:created xsi:type="dcterms:W3CDTF">2002-05-07T06:46:57Z</dcterms:created>
  <dcterms:modified xsi:type="dcterms:W3CDTF">2026-02-06T03:41:24Z</dcterms:modified>
</cp:coreProperties>
</file>